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avedrecs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<sst xmlns="http://schemas.openxmlformats.org/spreadsheetml/2006/main" count="55" uniqueCount="42">
  <si>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>J</t>
  </si>
  <si>
    <r>
      <rPr>
        <sz val="10"/>
        <rFont val="Arial"/>
        <family val="0"/>
      </rPr>
      <t xml:space="preserve">Wei, WW; Retzl, P; Kozeschnik, E; </t>
    </r>
    <r>
      <rPr>
        <b/>
        <sz val="10"/>
        <rFont val="Arial"/>
        <family val="0"/>
      </rPr>
      <t>Povoden-Karadeniz, E</t>
    </r>
  </si>
  <si>
    <t>A semi-physical alpha-beta model on bainite transformation kinetics and carbon partitioning</t>
  </si>
  <si>
    <t>ACTA MATERIALIA</t>
  </si>
  <si>
    <t>APR 1</t>
  </si>
  <si>
    <r>
      <rPr>
        <sz val="10"/>
        <rFont val="Arial"/>
        <family val="0"/>
      </rPr>
      <t xml:space="preserve">Zhang, JL; Cann, JL; Maisel, SB; Qu, K; Plancher, E; Springer, H;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Gao, P; Ren, Y; Grabowski, B; Tasan, CC</t>
    </r>
  </si>
  <si>
    <t>Design of a V-Ti-Ni alloy with superelastic nano-precipitates</t>
  </si>
  <si>
    <t>SEP 1</t>
  </si>
  <si>
    <r>
      <rPr>
        <sz val="10"/>
        <rFont val="Arial"/>
        <family val="0"/>
      </rPr>
      <t xml:space="preserve">Leitner, K; Scheiber, D; Jakob, S; Primig, S; Clemens, H;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Romaner, L</t>
    </r>
  </si>
  <si>
    <t>How grain boundary chemistry controls the fracture mode of molybdenum</t>
  </si>
  <si>
    <t>MATERIALS &amp; DESIGN</t>
  </si>
  <si>
    <t>MAR 15</t>
  </si>
  <si>
    <r>
      <rPr>
        <sz val="10"/>
        <rFont val="Arial"/>
        <family val="0"/>
      </rPr>
      <t xml:space="preserve">Lang, D;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Schatte, J; Knabl, W; Clemens, H; Primig, S</t>
    </r>
  </si>
  <si>
    <t>Thermodynamic evaluation of the Mo-rich corner of the Mo-Hf-C system including O impurities</t>
  </si>
  <si>
    <t>JOURNAL OF ALLOYS AND COMPOUNDS</t>
  </si>
  <si>
    <t>FEB 25</t>
  </si>
  <si>
    <r>
      <rPr>
        <sz val="10"/>
        <rFont val="Arial"/>
        <family val="0"/>
      </rPr>
      <t xml:space="preserve">Bork, AH;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Rupp, JLM</t>
    </r>
  </si>
  <si>
    <t>Modeling Thermochemical Solar-to-Fuel Conversion: CALPHAD for Thermodynamic Assessment Studies of Perovskites, Exemplified for (La, Sr)MnO3</t>
  </si>
  <si>
    <t>ADVANCED ENERGY MATERIALS</t>
  </si>
  <si>
    <t>JAN</t>
  </si>
  <si>
    <r>
      <rPr>
        <sz val="10"/>
        <rFont val="Arial"/>
        <family val="0"/>
      </rPr>
      <t xml:space="preserve">Abart, R; Svoboda, J; Jerabek, P; </t>
    </r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Habler, G</t>
    </r>
  </si>
  <si>
    <t>INTERLAYER GROWTH KINETICS OF A BINARY SOLID-SOLUTION BASED ON THE THERMODYNAMIC EXTREMAL PRINCIPLE: APPLICATION TO THE FORMATION OF SPINEL AT PERICLASE-CORUNDUM CONTACTS</t>
  </si>
  <si>
    <t>AMERICAN JOURNAL OF SCIENCE</t>
  </si>
  <si>
    <t>APR</t>
  </si>
  <si>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Lang, P; Warczok, P; Falahati, A; Jun, W; Kozeschnik, E</t>
    </r>
  </si>
  <si>
    <t>CALPHAD modeling of metastable phases in the Al-Mg-Si system</t>
  </si>
  <si>
    <t>CALPHAD-COMPUTER COUPLING OF PHASE DIAGRAMS AND THERMOCHEMISTRY</t>
  </si>
  <si>
    <t>DEC</t>
  </si>
  <si>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Cirstea, DC; Lang, P; Wojcik, T; Kozeschnik, E</t>
    </r>
  </si>
  <si>
    <t>Thermodynamics of Ti-Ni shape memory alloys</t>
  </si>
  <si>
    <t>JUN</t>
  </si>
  <si>
    <r>
      <rPr>
        <b/>
        <sz val="10"/>
        <rFont val="Arial"/>
        <family val="0"/>
      </rPr>
      <t>Povoden-Karadeniz, E</t>
    </r>
    <r>
      <rPr>
        <sz val="10"/>
        <rFont val="Arial"/>
        <family val="0"/>
      </rPr>
      <t>; Chen, M; Ivas, T; Grundy, AN; Gauckler, LJ</t>
    </r>
  </si>
  <si>
    <t>Thermodynamic modeling of La2O3-SrO-Mn2O3-Cr2O3 for solid oxide fuel cell applications</t>
  </si>
  <si>
    <t>JOURNAL OF MATERIALS RESEARCH</t>
  </si>
  <si>
    <t>AUG</t>
  </si>
  <si>
    <r>
      <rPr>
        <sz val="10"/>
        <rFont val="Arial"/>
        <family val="0"/>
      </rPr>
      <t xml:space="preserve">Grundy, AN; </t>
    </r>
    <r>
      <rPr>
        <b/>
        <sz val="10"/>
        <rFont val="Arial"/>
        <family val="0"/>
      </rPr>
      <t>Povoden, E</t>
    </r>
    <r>
      <rPr>
        <sz val="10"/>
        <rFont val="Arial"/>
        <family val="0"/>
      </rPr>
      <t>; Ivas, T; Gauckler, LJ</t>
    </r>
  </si>
  <si>
    <t>Calculation of defect chemistry using the CALPHAD approach</t>
  </si>
  <si>
    <t>MAR</t>
  </si>
  <si>
    <r>
      <rPr>
        <b/>
        <sz val="10"/>
        <rFont val="Arial"/>
        <family val="0"/>
      </rPr>
      <t>Povoden, E</t>
    </r>
    <r>
      <rPr>
        <sz val="10"/>
        <rFont val="Arial"/>
        <family val="0"/>
      </rPr>
      <t>; Horacek, M; Abart, R</t>
    </r>
  </si>
  <si>
    <t>Contact metamorphism of siliceous dolomite and impure limestones from the Werfen formation in the eastern Monzoni contact aureole</t>
  </si>
  <si>
    <t>MINERALOGY AND PETROLOGY</t>
  </si>
  <si>
    <t>1-2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</si>
</sst>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2"/>
  <sheetViews>
    <sheetView tabSelected="1" workbookViewId="0" topLeftCell="A1">
      <pane ySplit="12" topLeftCell="A13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2" max="2" width="111.421875" style="0" customWidth="1"/>
    <col min="3" max="3" width="181.7109375" style="0" customWidth="1"/>
    <col min="4" max="4" width="107.7109375" style="0" customWidth="1"/>
  </cols>
  <sheetData>
    <row r="2" spans="1:15" ht="14.25">
      <c r="A2" s="1" t="s">
        <v>0</v>
      </c>
      <c r="B2" s="1" t="s">
        <v>1</v>
      </c>
      <c r="C2" s="1" t="s">
        <v>2</v>
      </c>
      <c r="D2" s="1" t="s">
        <v>3</v>
      </c>
      <c r="E2" s="1"/>
      <c r="F2" s="1"/>
      <c r="G2" s="1"/>
      <c r="H2" s="1" t="s">
        <v>4</v>
      </c>
      <c r="I2" s="1">
        <v>2021</v>
      </c>
      <c r="J2" s="1">
        <v>207</v>
      </c>
      <c r="K2" s="1"/>
      <c r="L2" s="1"/>
      <c r="M2" s="1"/>
      <c r="N2" s="1">
        <v>116701</v>
      </c>
      <c r="O2" s="1">
        <f>HYPERLINK("http://dx.doi.org/10.1016/j.actamat.2021.116701","http://dx.doi.org/10.1016/j.actamat.2021.116701")</f>
        <v>0</v>
      </c>
    </row>
    <row r="3" spans="1:15" ht="14.25">
      <c r="A3" s="1" t="s">
        <v>0</v>
      </c>
      <c r="B3" s="1" t="s">
        <v>5</v>
      </c>
      <c r="C3" s="1" t="s">
        <v>6</v>
      </c>
      <c r="D3" s="1" t="s">
        <v>3</v>
      </c>
      <c r="E3" s="1"/>
      <c r="F3" s="1"/>
      <c r="G3" s="1"/>
      <c r="H3" s="1" t="s">
        <v>7</v>
      </c>
      <c r="I3" s="1">
        <v>2020</v>
      </c>
      <c r="J3" s="1">
        <v>196</v>
      </c>
      <c r="K3" s="1"/>
      <c r="L3" s="1">
        <v>710</v>
      </c>
      <c r="M3" s="1">
        <v>722</v>
      </c>
      <c r="N3" s="1"/>
      <c r="O3" s="1">
        <f>HYPERLINK("http://dx.doi.org/10.1016/j.actamat.2020.07.023","http://dx.doi.org/10.1016/j.actamat.2020.07.023")</f>
        <v>0</v>
      </c>
    </row>
    <row r="4" spans="1:15" ht="14.25">
      <c r="A4" s="1" t="s">
        <v>0</v>
      </c>
      <c r="B4" s="1" t="s">
        <v>8</v>
      </c>
      <c r="C4" s="1" t="s">
        <v>9</v>
      </c>
      <c r="D4" s="1" t="s">
        <v>10</v>
      </c>
      <c r="E4" s="1"/>
      <c r="F4" s="1"/>
      <c r="G4" s="1"/>
      <c r="H4" s="1" t="s">
        <v>11</v>
      </c>
      <c r="I4" s="1">
        <v>2018</v>
      </c>
      <c r="J4" s="1">
        <v>142</v>
      </c>
      <c r="K4" s="1"/>
      <c r="L4" s="1">
        <v>36</v>
      </c>
      <c r="M4" s="1">
        <v>43</v>
      </c>
      <c r="N4" s="1"/>
      <c r="O4" s="1">
        <f>HYPERLINK("http://dx.doi.org/10.1016/j.matdes.2018.01.012","http://dx.doi.org/10.1016/j.matdes.2018.01.012")</f>
        <v>0</v>
      </c>
    </row>
    <row r="5" spans="1:15" ht="14.25">
      <c r="A5" s="1" t="s">
        <v>0</v>
      </c>
      <c r="B5" s="1" t="s">
        <v>12</v>
      </c>
      <c r="C5" s="1" t="s">
        <v>13</v>
      </c>
      <c r="D5" s="1" t="s">
        <v>14</v>
      </c>
      <c r="E5" s="1"/>
      <c r="F5" s="1"/>
      <c r="G5" s="1"/>
      <c r="H5" s="1" t="s">
        <v>15</v>
      </c>
      <c r="I5" s="1">
        <v>2017</v>
      </c>
      <c r="J5" s="1">
        <v>695</v>
      </c>
      <c r="K5" s="1"/>
      <c r="L5" s="1">
        <v>372</v>
      </c>
      <c r="M5" s="1">
        <v>381</v>
      </c>
      <c r="N5" s="1"/>
      <c r="O5" s="1">
        <f>HYPERLINK("http://dx.doi.org/10.1016/j.jallcom.2016.10.227","http://dx.doi.org/10.1016/j.jallcom.2016.10.227")</f>
        <v>0</v>
      </c>
    </row>
    <row r="6" spans="1:15" ht="14.25">
      <c r="A6" s="1" t="s">
        <v>0</v>
      </c>
      <c r="B6" s="1" t="s">
        <v>16</v>
      </c>
      <c r="C6" s="1" t="s">
        <v>17</v>
      </c>
      <c r="D6" s="1" t="s">
        <v>18</v>
      </c>
      <c r="E6" s="1"/>
      <c r="F6" s="1"/>
      <c r="G6" s="1"/>
      <c r="H6" s="1" t="s">
        <v>19</v>
      </c>
      <c r="I6" s="1">
        <v>2017</v>
      </c>
      <c r="J6" s="1">
        <v>7</v>
      </c>
      <c r="K6" s="1">
        <v>1</v>
      </c>
      <c r="L6" s="1"/>
      <c r="M6" s="1"/>
      <c r="N6" s="1">
        <v>1601086</v>
      </c>
      <c r="O6" s="1">
        <f>HYPERLINK("http://dx.doi.org/10.1002/aenm.201601086","http://dx.doi.org/10.1002/aenm.201601086")</f>
        <v>0</v>
      </c>
    </row>
    <row r="7" spans="1:15" ht="14.25">
      <c r="A7" s="1" t="s">
        <v>0</v>
      </c>
      <c r="B7" s="1" t="s">
        <v>20</v>
      </c>
      <c r="C7" s="1" t="s">
        <v>21</v>
      </c>
      <c r="D7" s="1" t="s">
        <v>22</v>
      </c>
      <c r="E7" s="1"/>
      <c r="F7" s="1"/>
      <c r="G7" s="1"/>
      <c r="H7" s="1" t="s">
        <v>23</v>
      </c>
      <c r="I7" s="1">
        <v>2016</v>
      </c>
      <c r="J7" s="1">
        <v>316</v>
      </c>
      <c r="K7" s="1">
        <v>4</v>
      </c>
      <c r="L7" s="1">
        <v>309</v>
      </c>
      <c r="M7" s="1">
        <v>328</v>
      </c>
      <c r="N7" s="1"/>
      <c r="O7" s="1">
        <f>HYPERLINK("http://dx.doi.org/10.2475/04.2016.01","http://dx.doi.org/10.2475/04.2016.01")</f>
        <v>0</v>
      </c>
    </row>
    <row r="8" spans="1:15" ht="14.25">
      <c r="A8" s="1" t="s">
        <v>0</v>
      </c>
      <c r="B8" s="2" t="s">
        <v>24</v>
      </c>
      <c r="C8" s="1" t="s">
        <v>25</v>
      </c>
      <c r="D8" s="1" t="s">
        <v>26</v>
      </c>
      <c r="E8" s="1"/>
      <c r="F8" s="1"/>
      <c r="G8" s="1"/>
      <c r="H8" s="1" t="s">
        <v>27</v>
      </c>
      <c r="I8" s="1">
        <v>2013</v>
      </c>
      <c r="J8" s="1">
        <v>43</v>
      </c>
      <c r="K8" s="1"/>
      <c r="L8" s="1">
        <v>94</v>
      </c>
      <c r="M8" s="1">
        <v>104</v>
      </c>
      <c r="N8" s="1"/>
      <c r="O8" s="1">
        <f>HYPERLINK("http://dx.doi.org/10.1016/j.calphad.2013.03.004","http://dx.doi.org/10.1016/j.calphad.2013.03.004")</f>
        <v>0</v>
      </c>
    </row>
    <row r="9" spans="1:15" ht="14.25">
      <c r="A9" s="1" t="s">
        <v>0</v>
      </c>
      <c r="B9" s="2" t="s">
        <v>28</v>
      </c>
      <c r="C9" s="1" t="s">
        <v>29</v>
      </c>
      <c r="D9" s="1" t="s">
        <v>26</v>
      </c>
      <c r="E9" s="1"/>
      <c r="F9" s="1"/>
      <c r="G9" s="1"/>
      <c r="H9" s="1" t="s">
        <v>30</v>
      </c>
      <c r="I9" s="1">
        <v>2013</v>
      </c>
      <c r="J9" s="1">
        <v>41</v>
      </c>
      <c r="K9" s="1"/>
      <c r="L9" s="1">
        <v>128</v>
      </c>
      <c r="M9" s="1">
        <v>139</v>
      </c>
      <c r="N9" s="1"/>
      <c r="O9" s="1">
        <f>HYPERLINK("http://dx.doi.org/10.1016/j.calphad.2013.02.004","http://dx.doi.org/10.1016/j.calphad.2013.02.004")</f>
        <v>0</v>
      </c>
    </row>
    <row r="10" spans="1:15" ht="14.25">
      <c r="A10" s="1" t="s">
        <v>0</v>
      </c>
      <c r="B10" s="2" t="s">
        <v>31</v>
      </c>
      <c r="C10" s="1" t="s">
        <v>32</v>
      </c>
      <c r="D10" s="1" t="s">
        <v>33</v>
      </c>
      <c r="E10" s="1"/>
      <c r="F10" s="1"/>
      <c r="G10" s="1"/>
      <c r="H10" s="1" t="s">
        <v>34</v>
      </c>
      <c r="I10" s="1">
        <v>2012</v>
      </c>
      <c r="J10" s="1">
        <v>27</v>
      </c>
      <c r="K10" s="1">
        <v>15</v>
      </c>
      <c r="L10" s="1">
        <v>1915</v>
      </c>
      <c r="M10" s="1">
        <v>1926</v>
      </c>
      <c r="N10" s="1"/>
      <c r="O10" s="1">
        <f>HYPERLINK("http://dx.doi.org/10.1557/jmr.2012.149","http://dx.doi.org/10.1557/jmr.2012.149")</f>
        <v>0</v>
      </c>
    </row>
    <row r="11" spans="1:15" ht="14.25">
      <c r="A11" s="1" t="s">
        <v>0</v>
      </c>
      <c r="B11" s="1" t="s">
        <v>35</v>
      </c>
      <c r="C11" s="1" t="s">
        <v>36</v>
      </c>
      <c r="D11" s="1" t="s">
        <v>26</v>
      </c>
      <c r="E11" s="1"/>
      <c r="F11" s="1"/>
      <c r="G11" s="1"/>
      <c r="H11" s="1" t="s">
        <v>37</v>
      </c>
      <c r="I11" s="1">
        <v>2006</v>
      </c>
      <c r="J11" s="1">
        <v>30</v>
      </c>
      <c r="K11" s="1">
        <v>1</v>
      </c>
      <c r="L11" s="1">
        <v>33</v>
      </c>
      <c r="M11" s="1">
        <v>41</v>
      </c>
      <c r="N11" s="1"/>
      <c r="O11" s="1">
        <f>HYPERLINK("http://dx.doi.org/10.1016/j.calphad.2005.11.004","http://dx.doi.org/10.1016/j.calphad.2005.11.004")</f>
        <v>0</v>
      </c>
    </row>
    <row r="12" spans="1:15" ht="14.25">
      <c r="A12" s="1" t="s">
        <v>0</v>
      </c>
      <c r="B12" s="2" t="s">
        <v>38</v>
      </c>
      <c r="C12" s="1" t="s">
        <v>39</v>
      </c>
      <c r="D12" s="1" t="s">
        <v>40</v>
      </c>
      <c r="E12" s="1"/>
      <c r="F12" s="1"/>
      <c r="G12" s="1"/>
      <c r="H12" s="1"/>
      <c r="I12" s="1">
        <v>2002</v>
      </c>
      <c r="J12" s="1">
        <v>76</v>
      </c>
      <c r="K12" s="1" t="s">
        <v>41</v>
      </c>
      <c r="L12" s="1">
        <v>99</v>
      </c>
      <c r="M12" s="1">
        <v>120</v>
      </c>
      <c r="N12" s="1"/>
      <c r="O12" s="1">
        <f>HYPERLINK("http://dx.doi.org/10.1007/s007100200034","http://dx.doi.org/10.1007/s007100200034")</f>
        <v>0</v>
      </c>
    </row>
  </sheetData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2022-07-28T10:25:52Z</dcterms:modified>
  <cp:category/>
  <cp:version/>
  <cp:contentType/>
  <cp:contentStatus/>
  <cp:revision>2</cp:revision>
</cp:coreProperties>
</file>